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VAREP\Events\Golf Tournaments\2018\"/>
    </mc:Choice>
  </mc:AlternateContent>
  <xr:revisionPtr revIDLastSave="0" documentId="13_ncr:1_{1722D39A-7634-4BF6-9384-DFCC7C5AD77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1" l="1"/>
  <c r="B35" i="1" l="1"/>
  <c r="C29" i="1"/>
  <c r="B24" i="1"/>
  <c r="B22" i="1"/>
  <c r="C22" i="1"/>
  <c r="C21" i="1"/>
  <c r="C19" i="1"/>
  <c r="C17" i="1"/>
  <c r="C18" i="1"/>
  <c r="B38" i="1"/>
  <c r="C23" i="1" s="1"/>
  <c r="D12" i="1"/>
  <c r="C30" i="1" l="1"/>
  <c r="D31" i="1"/>
  <c r="D18" i="1" l="1"/>
  <c r="D21" i="1"/>
  <c r="D23" i="1"/>
  <c r="B19" i="1"/>
  <c r="D19" i="1" s="1"/>
  <c r="D22" i="1"/>
  <c r="D17" i="1"/>
  <c r="D29" i="1"/>
  <c r="D28" i="1"/>
  <c r="D27" i="1"/>
  <c r="D11" i="1"/>
  <c r="D5" i="1"/>
  <c r="D4" i="1"/>
  <c r="D3" i="1"/>
  <c r="D26" i="1"/>
  <c r="D13" i="1"/>
  <c r="D8" i="1"/>
  <c r="D6" i="1"/>
  <c r="D7" i="1"/>
  <c r="D9" i="1"/>
  <c r="D25" i="1"/>
  <c r="D30" i="1" l="1"/>
  <c r="D10" i="1"/>
  <c r="D14" i="1" s="1"/>
  <c r="D24" i="1"/>
  <c r="D32" i="1" l="1"/>
  <c r="D33" i="1" s="1"/>
</calcChain>
</file>

<file path=xl/sharedStrings.xml><?xml version="1.0" encoding="utf-8"?>
<sst xmlns="http://schemas.openxmlformats.org/spreadsheetml/2006/main" count="43" uniqueCount="40">
  <si>
    <t>Income</t>
  </si>
  <si>
    <t>Hole in One</t>
  </si>
  <si>
    <t>Closest to Pin</t>
  </si>
  <si>
    <t>Longest Drive</t>
  </si>
  <si>
    <t xml:space="preserve">Hole Sponsor </t>
  </si>
  <si>
    <t>Golfer Fee</t>
  </si>
  <si>
    <t>Total Income</t>
  </si>
  <si>
    <t>Expenses</t>
  </si>
  <si>
    <t xml:space="preserve">Trophies </t>
  </si>
  <si>
    <t>Golfers Fee</t>
  </si>
  <si>
    <t xml:space="preserve">Total </t>
  </si>
  <si>
    <t>Net Income</t>
  </si>
  <si>
    <t>Number of Players</t>
  </si>
  <si>
    <t>Price</t>
  </si>
  <si>
    <t>Quantity</t>
  </si>
  <si>
    <t>Number of Paying Players</t>
  </si>
  <si>
    <t>Video/Photographer</t>
  </si>
  <si>
    <t>Beverage Cart Sponsor</t>
  </si>
  <si>
    <t xml:space="preserve">  Adult Beverage</t>
  </si>
  <si>
    <t>Beverage Cart/Person (2 tix)</t>
  </si>
  <si>
    <t>LUNCH</t>
  </si>
  <si>
    <t>BEVERAGE CART</t>
  </si>
  <si>
    <t>Bloody Mary Bar</t>
  </si>
  <si>
    <t>Lunch</t>
  </si>
  <si>
    <t>DINNER</t>
  </si>
  <si>
    <t>Title Sponsor (Dinner)</t>
  </si>
  <si>
    <t>Lunch Sponsor</t>
  </si>
  <si>
    <t>Dinner</t>
  </si>
  <si>
    <t>STARS &amp; STRIPES 2018</t>
  </si>
  <si>
    <t>F&amp;B Tax &amp; Gratuity (9.25% &amp; 18%)</t>
  </si>
  <si>
    <t>Scoring Fee</t>
  </si>
  <si>
    <t>General's Ticket (string, mulligans, etc)</t>
  </si>
  <si>
    <t>Number of Volunteers</t>
  </si>
  <si>
    <t>Total Number of Players/Personnel</t>
  </si>
  <si>
    <t>Extra Meal Tickets</t>
  </si>
  <si>
    <t>Dinner Sponsor (Free foursome)</t>
  </si>
  <si>
    <t>Beverage Cart Sponsor (twosome)</t>
  </si>
  <si>
    <t>Lunch Sponsor (twosome)</t>
  </si>
  <si>
    <t>Misc (bartender, mics, video, etc)</t>
  </si>
  <si>
    <t>Sponsor Signs and Banners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</si>
</sst>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3" borderId="0" xfId="1" applyFont="1" applyFill="1" applyProtection="1"/>
    <xf numFmtId="0" fontId="2" fillId="0" borderId="2" xfId="0" applyFont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8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3" fillId="0" borderId="1" xfId="0" applyFont="1" applyBorder="1" applyAlignment="1" applyProtection="1">
      <alignment vertical="center"/>
    </xf>
    <xf numFmtId="0" fontId="2" fillId="0" borderId="1" xfId="0" applyFont="1" applyBorder="1" applyProtection="1"/>
    <xf numFmtId="164" fontId="3" fillId="0" borderId="1" xfId="0" applyNumberFormat="1" applyFont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164" fontId="3" fillId="0" borderId="2" xfId="0" applyNumberFormat="1" applyFont="1" applyBorder="1" applyAlignment="1" applyProtection="1">
      <alignment vertical="center"/>
    </xf>
    <xf numFmtId="164" fontId="3" fillId="0" borderId="2" xfId="0" applyNumberFormat="1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164" fontId="5" fillId="0" borderId="8" xfId="0" applyNumberFormat="1" applyFont="1" applyBorder="1" applyAlignment="1" applyProtection="1">
      <alignment horizontal="right" vertical="center"/>
    </xf>
    <xf numFmtId="164" fontId="2" fillId="0" borderId="0" xfId="0" applyNumberFormat="1" applyFont="1" applyProtection="1"/>
    <xf numFmtId="0" fontId="2" fillId="0" borderId="2" xfId="0" applyFont="1" applyBorder="1" applyProtection="1"/>
    <xf numFmtId="164" fontId="2" fillId="0" borderId="2" xfId="0" applyNumberFormat="1" applyFont="1" applyBorder="1" applyProtection="1"/>
    <xf numFmtId="0" fontId="3" fillId="6" borderId="1" xfId="0" applyFont="1" applyFill="1" applyBorder="1" applyAlignment="1" applyProtection="1">
      <alignment vertical="center"/>
    </xf>
    <xf numFmtId="164" fontId="3" fillId="6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164" fontId="5" fillId="0" borderId="11" xfId="0" applyNumberFormat="1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2" fillId="0" borderId="4" xfId="0" applyFont="1" applyBorder="1" applyProtection="1"/>
    <xf numFmtId="164" fontId="7" fillId="0" borderId="5" xfId="0" applyNumberFormat="1" applyFont="1" applyBorder="1" applyAlignment="1" applyProtection="1">
      <alignment vertical="center"/>
    </xf>
    <xf numFmtId="0" fontId="2" fillId="4" borderId="0" xfId="1" applyFont="1" applyFill="1" applyProtection="1"/>
    <xf numFmtId="0" fontId="9" fillId="5" borderId="0" xfId="0" applyFont="1" applyFill="1" applyProtection="1"/>
    <xf numFmtId="0" fontId="2" fillId="6" borderId="1" xfId="0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164" fontId="2" fillId="3" borderId="1" xfId="0" applyNumberFormat="1" applyFont="1" applyFill="1" applyBorder="1" applyProtection="1">
      <protection locked="0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64" fontId="3" fillId="0" borderId="2" xfId="0" applyNumberFormat="1" applyFont="1" applyBorder="1" applyAlignment="1" applyProtection="1">
      <alignment vertical="center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Protection="1">
      <protection locked="0"/>
    </xf>
    <xf numFmtId="164" fontId="3" fillId="6" borderId="1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4" fontId="2" fillId="6" borderId="1" xfId="0" applyNumberFormat="1" applyFont="1" applyFill="1" applyBorder="1" applyProtection="1">
      <protection locked="0"/>
    </xf>
    <xf numFmtId="164" fontId="3" fillId="3" borderId="2" xfId="0" applyNumberFormat="1" applyFont="1" applyFill="1" applyBorder="1" applyAlignment="1" applyProtection="1">
      <alignment vertic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zoomScale="80" zoomScaleNormal="80" workbookViewId="0">
      <selection activeCell="B17" sqref="B17"/>
    </sheetView>
  </sheetViews>
  <sheetFormatPr defaultRowHeight="18" x14ac:dyDescent="0.35"/>
  <cols>
    <col min="1" max="1" width="43.33203125" style="1" bestFit="1" customWidth="1"/>
    <col min="2" max="2" width="15.21875" style="1" bestFit="1" customWidth="1"/>
    <col min="3" max="3" width="9.109375" style="1" bestFit="1" customWidth="1"/>
    <col min="4" max="4" width="15.21875" style="1" bestFit="1" customWidth="1"/>
    <col min="5" max="16384" width="8.88671875" style="1"/>
  </cols>
  <sheetData>
    <row r="1" spans="1:6" ht="23.4" x14ac:dyDescent="0.45">
      <c r="A1" s="6" t="s">
        <v>28</v>
      </c>
      <c r="B1" s="7"/>
      <c r="C1" s="7"/>
      <c r="D1" s="7"/>
      <c r="E1" s="8"/>
      <c r="F1" s="8"/>
    </row>
    <row r="2" spans="1:6" x14ac:dyDescent="0.35">
      <c r="A2" s="9" t="s">
        <v>0</v>
      </c>
      <c r="B2" s="10" t="s">
        <v>13</v>
      </c>
      <c r="C2" s="10" t="s">
        <v>14</v>
      </c>
      <c r="D2" s="10"/>
      <c r="E2" s="8"/>
      <c r="F2" s="8"/>
    </row>
    <row r="3" spans="1:6" x14ac:dyDescent="0.35">
      <c r="A3" s="9" t="s">
        <v>25</v>
      </c>
      <c r="B3" s="36">
        <v>5000</v>
      </c>
      <c r="C3" s="37">
        <v>1</v>
      </c>
      <c r="D3" s="11">
        <f>C3*B3</f>
        <v>5000</v>
      </c>
      <c r="E3" s="8"/>
      <c r="F3" s="8"/>
    </row>
    <row r="4" spans="1:6" x14ac:dyDescent="0.35">
      <c r="A4" s="9" t="s">
        <v>26</v>
      </c>
      <c r="B4" s="36">
        <v>2500</v>
      </c>
      <c r="C4" s="37">
        <v>1</v>
      </c>
      <c r="D4" s="11">
        <f>C4*B4</f>
        <v>2500</v>
      </c>
      <c r="E4" s="8"/>
      <c r="F4" s="8"/>
    </row>
    <row r="5" spans="1:6" x14ac:dyDescent="0.35">
      <c r="A5" s="9" t="s">
        <v>17</v>
      </c>
      <c r="B5" s="36">
        <v>1000</v>
      </c>
      <c r="C5" s="37">
        <v>2</v>
      </c>
      <c r="D5" s="11">
        <f>C5*B5</f>
        <v>2000</v>
      </c>
      <c r="E5" s="8"/>
      <c r="F5" s="8"/>
    </row>
    <row r="6" spans="1:6" x14ac:dyDescent="0.35">
      <c r="A6" s="9" t="s">
        <v>1</v>
      </c>
      <c r="B6" s="36">
        <v>500</v>
      </c>
      <c r="C6" s="38">
        <v>1</v>
      </c>
      <c r="D6" s="12">
        <f>B6*C6</f>
        <v>500</v>
      </c>
      <c r="E6" s="8"/>
      <c r="F6" s="8"/>
    </row>
    <row r="7" spans="1:6" x14ac:dyDescent="0.35">
      <c r="A7" s="9" t="s">
        <v>2</v>
      </c>
      <c r="B7" s="36">
        <v>500</v>
      </c>
      <c r="C7" s="38">
        <v>3</v>
      </c>
      <c r="D7" s="12">
        <f>B7*C7</f>
        <v>1500</v>
      </c>
      <c r="E7" s="8"/>
      <c r="F7" s="8"/>
    </row>
    <row r="8" spans="1:6" x14ac:dyDescent="0.35">
      <c r="A8" s="9" t="s">
        <v>3</v>
      </c>
      <c r="B8" s="36">
        <v>500</v>
      </c>
      <c r="C8" s="38">
        <v>2</v>
      </c>
      <c r="D8" s="12">
        <f>B8*C8</f>
        <v>1000</v>
      </c>
      <c r="E8" s="8"/>
      <c r="F8" s="8"/>
    </row>
    <row r="9" spans="1:6" x14ac:dyDescent="0.35">
      <c r="A9" s="9" t="s">
        <v>4</v>
      </c>
      <c r="B9" s="39">
        <v>500</v>
      </c>
      <c r="C9" s="40">
        <v>12</v>
      </c>
      <c r="D9" s="11">
        <f>SUM(B9*C9)</f>
        <v>6000</v>
      </c>
      <c r="E9" s="8"/>
      <c r="F9" s="8"/>
    </row>
    <row r="10" spans="1:6" x14ac:dyDescent="0.35">
      <c r="A10" s="9" t="s">
        <v>5</v>
      </c>
      <c r="B10" s="39">
        <v>150</v>
      </c>
      <c r="C10" s="40">
        <v>144</v>
      </c>
      <c r="D10" s="11">
        <f>SUM(B10*C10)</f>
        <v>21600</v>
      </c>
      <c r="E10" s="8"/>
      <c r="F10" s="8"/>
    </row>
    <row r="11" spans="1:6" x14ac:dyDescent="0.35">
      <c r="A11" s="13" t="s">
        <v>31</v>
      </c>
      <c r="B11" s="41">
        <v>200</v>
      </c>
      <c r="C11" s="42">
        <v>30</v>
      </c>
      <c r="D11" s="15">
        <f>C11*B11</f>
        <v>6000</v>
      </c>
      <c r="E11" s="8"/>
      <c r="F11" s="8"/>
    </row>
    <row r="12" spans="1:6" x14ac:dyDescent="0.35">
      <c r="A12" s="13" t="s">
        <v>22</v>
      </c>
      <c r="B12" s="41">
        <v>12</v>
      </c>
      <c r="C12" s="42">
        <v>75</v>
      </c>
      <c r="D12" s="15">
        <f>B12*C12</f>
        <v>900</v>
      </c>
      <c r="E12" s="8"/>
      <c r="F12" s="8"/>
    </row>
    <row r="13" spans="1:6" ht="18.600000000000001" thickBot="1" x14ac:dyDescent="0.4">
      <c r="A13" s="13" t="s">
        <v>34</v>
      </c>
      <c r="B13" s="41">
        <v>50</v>
      </c>
      <c r="C13" s="42">
        <v>5</v>
      </c>
      <c r="D13" s="15">
        <f>B13*C13</f>
        <v>250</v>
      </c>
      <c r="E13" s="8"/>
      <c r="F13" s="8"/>
    </row>
    <row r="14" spans="1:6" ht="18.600000000000001" thickBot="1" x14ac:dyDescent="0.4">
      <c r="A14" s="16" t="s">
        <v>6</v>
      </c>
      <c r="B14" s="17"/>
      <c r="C14" s="17"/>
      <c r="D14" s="18">
        <f>SUM(D3:D13)</f>
        <v>47250</v>
      </c>
      <c r="E14" s="8"/>
      <c r="F14" s="8"/>
    </row>
    <row r="15" spans="1:6" x14ac:dyDescent="0.35">
      <c r="A15" s="8"/>
      <c r="B15" s="8"/>
      <c r="C15" s="8"/>
      <c r="D15" s="19"/>
      <c r="E15" s="8"/>
      <c r="F15" s="8"/>
    </row>
    <row r="16" spans="1:6" x14ac:dyDescent="0.35">
      <c r="A16" s="13" t="s">
        <v>7</v>
      </c>
      <c r="B16" s="20" t="s">
        <v>13</v>
      </c>
      <c r="C16" s="20" t="s">
        <v>14</v>
      </c>
      <c r="D16" s="21"/>
      <c r="E16" s="8"/>
      <c r="F16" s="8"/>
    </row>
    <row r="17" spans="1:6" x14ac:dyDescent="0.35">
      <c r="A17" s="13" t="s">
        <v>22</v>
      </c>
      <c r="B17" s="43">
        <v>10</v>
      </c>
      <c r="C17" s="3">
        <f>C12</f>
        <v>75</v>
      </c>
      <c r="D17" s="21">
        <f>B17*C17</f>
        <v>750</v>
      </c>
      <c r="E17" s="8"/>
      <c r="F17" s="8"/>
    </row>
    <row r="18" spans="1:6" x14ac:dyDescent="0.35">
      <c r="A18" s="22" t="s">
        <v>27</v>
      </c>
      <c r="B18" s="39">
        <v>45</v>
      </c>
      <c r="C18" s="4">
        <f>B38</f>
        <v>141</v>
      </c>
      <c r="D18" s="23">
        <f>SUM(B18*C18)</f>
        <v>6345</v>
      </c>
      <c r="E18" s="34" t="s">
        <v>24</v>
      </c>
      <c r="F18" s="34"/>
    </row>
    <row r="19" spans="1:6" x14ac:dyDescent="0.35">
      <c r="A19" s="22" t="s">
        <v>35</v>
      </c>
      <c r="B19" s="44">
        <f>B30</f>
        <v>70</v>
      </c>
      <c r="C19" s="4">
        <f>C3*4</f>
        <v>4</v>
      </c>
      <c r="D19" s="23">
        <f>C19*B19</f>
        <v>280</v>
      </c>
      <c r="E19" s="34"/>
      <c r="F19" s="34"/>
    </row>
    <row r="20" spans="1:6" x14ac:dyDescent="0.35">
      <c r="A20" s="9" t="s">
        <v>19</v>
      </c>
      <c r="B20" s="45"/>
      <c r="C20" s="5"/>
      <c r="D20" s="24"/>
      <c r="E20" s="35" t="s">
        <v>21</v>
      </c>
      <c r="F20" s="35"/>
    </row>
    <row r="21" spans="1:6" x14ac:dyDescent="0.35">
      <c r="A21" s="25" t="s">
        <v>18</v>
      </c>
      <c r="B21" s="39">
        <v>9</v>
      </c>
      <c r="C21" s="5">
        <f>B36</f>
        <v>121</v>
      </c>
      <c r="D21" s="24">
        <f>SUM(B21*C21)</f>
        <v>1089</v>
      </c>
      <c r="E21" s="35"/>
      <c r="F21" s="35"/>
    </row>
    <row r="22" spans="1:6" x14ac:dyDescent="0.35">
      <c r="A22" s="25" t="s">
        <v>36</v>
      </c>
      <c r="B22" s="44">
        <f>B30*2</f>
        <v>140</v>
      </c>
      <c r="C22" s="5">
        <f>C5</f>
        <v>2</v>
      </c>
      <c r="D22" s="24">
        <f>C22*B22</f>
        <v>280</v>
      </c>
      <c r="E22" s="35"/>
      <c r="F22" s="35"/>
    </row>
    <row r="23" spans="1:6" x14ac:dyDescent="0.35">
      <c r="A23" s="22" t="s">
        <v>23</v>
      </c>
      <c r="B23" s="39">
        <v>15.95</v>
      </c>
      <c r="C23" s="4">
        <f>B38</f>
        <v>141</v>
      </c>
      <c r="D23" s="23">
        <f>SUM(B23*C23)</f>
        <v>2248.9499999999998</v>
      </c>
      <c r="E23" s="34" t="s">
        <v>20</v>
      </c>
      <c r="F23" s="34"/>
    </row>
    <row r="24" spans="1:6" x14ac:dyDescent="0.35">
      <c r="A24" s="22" t="s">
        <v>37</v>
      </c>
      <c r="B24" s="44">
        <f>B30*2</f>
        <v>140</v>
      </c>
      <c r="C24" s="4">
        <f>C4</f>
        <v>1</v>
      </c>
      <c r="D24" s="23">
        <f>C24*B24</f>
        <v>140</v>
      </c>
      <c r="E24" s="34"/>
      <c r="F24" s="34"/>
    </row>
    <row r="25" spans="1:6" x14ac:dyDescent="0.35">
      <c r="A25" s="22" t="s">
        <v>38</v>
      </c>
      <c r="B25" s="44">
        <v>600</v>
      </c>
      <c r="C25" s="48">
        <v>1</v>
      </c>
      <c r="D25" s="23">
        <f>SUM(B25*C25)</f>
        <v>600</v>
      </c>
      <c r="E25" s="8"/>
      <c r="F25" s="8"/>
    </row>
    <row r="26" spans="1:6" x14ac:dyDescent="0.35">
      <c r="A26" s="9" t="s">
        <v>16</v>
      </c>
      <c r="B26" s="43">
        <v>400</v>
      </c>
      <c r="C26" s="49">
        <v>1</v>
      </c>
      <c r="D26" s="24">
        <f>B26*C26</f>
        <v>400</v>
      </c>
      <c r="E26" s="8"/>
      <c r="F26" s="8"/>
    </row>
    <row r="27" spans="1:6" x14ac:dyDescent="0.35">
      <c r="A27" s="22" t="s">
        <v>8</v>
      </c>
      <c r="B27" s="46">
        <v>45</v>
      </c>
      <c r="C27" s="48">
        <v>8</v>
      </c>
      <c r="D27" s="23">
        <f>C27*B27</f>
        <v>360</v>
      </c>
      <c r="E27" s="8"/>
      <c r="F27" s="8"/>
    </row>
    <row r="28" spans="1:6" x14ac:dyDescent="0.35">
      <c r="A28" s="9" t="s">
        <v>39</v>
      </c>
      <c r="B28" s="43">
        <v>50</v>
      </c>
      <c r="C28" s="49">
        <v>20</v>
      </c>
      <c r="D28" s="24">
        <f>B28*C28</f>
        <v>1000</v>
      </c>
      <c r="E28" s="8"/>
      <c r="F28" s="8"/>
    </row>
    <row r="29" spans="1:6" x14ac:dyDescent="0.35">
      <c r="A29" s="22" t="s">
        <v>30</v>
      </c>
      <c r="B29" s="46">
        <v>5</v>
      </c>
      <c r="C29" s="4">
        <f>B36</f>
        <v>121</v>
      </c>
      <c r="D29" s="23">
        <f>B29*C29</f>
        <v>605</v>
      </c>
      <c r="E29" s="8"/>
      <c r="F29" s="8"/>
    </row>
    <row r="30" spans="1:6" x14ac:dyDescent="0.35">
      <c r="A30" s="13" t="s">
        <v>9</v>
      </c>
      <c r="B30" s="47">
        <v>70</v>
      </c>
      <c r="C30" s="3">
        <f>B36</f>
        <v>121</v>
      </c>
      <c r="D30" s="14">
        <f>C30*B30</f>
        <v>8470</v>
      </c>
      <c r="E30" s="8"/>
      <c r="F30" s="8"/>
    </row>
    <row r="31" spans="1:6" x14ac:dyDescent="0.35">
      <c r="A31" s="22" t="s">
        <v>29</v>
      </c>
      <c r="B31" s="23"/>
      <c r="C31" s="4"/>
      <c r="D31" s="44">
        <f>949.7+2756.7</f>
        <v>3706.3999999999996</v>
      </c>
      <c r="E31" s="8"/>
      <c r="F31" s="8"/>
    </row>
    <row r="32" spans="1:6" ht="18.600000000000001" thickBot="1" x14ac:dyDescent="0.4">
      <c r="A32" s="26" t="s">
        <v>10</v>
      </c>
      <c r="B32" s="27"/>
      <c r="C32" s="27"/>
      <c r="D32" s="28">
        <f>SUM(D18:D31)</f>
        <v>25524.35</v>
      </c>
      <c r="E32" s="8"/>
      <c r="F32" s="8"/>
    </row>
    <row r="33" spans="1:6" ht="18.600000000000001" thickBot="1" x14ac:dyDescent="0.4">
      <c r="A33" s="29" t="s">
        <v>11</v>
      </c>
      <c r="B33" s="30"/>
      <c r="C33" s="30"/>
      <c r="D33" s="31">
        <f>SUM(D14-D32)</f>
        <v>21725.65</v>
      </c>
      <c r="E33" s="8"/>
      <c r="F33" s="8"/>
    </row>
    <row r="34" spans="1:6" x14ac:dyDescent="0.35">
      <c r="A34" s="8"/>
      <c r="B34" s="8"/>
      <c r="C34" s="8"/>
      <c r="D34" s="8"/>
      <c r="E34" s="8"/>
      <c r="F34" s="8"/>
    </row>
    <row r="35" spans="1:6" x14ac:dyDescent="0.35">
      <c r="A35" s="32" t="s">
        <v>15</v>
      </c>
      <c r="B35" s="2">
        <f>B36-(C24+C22+C19)</f>
        <v>114</v>
      </c>
      <c r="C35" s="8"/>
      <c r="D35" s="8"/>
      <c r="E35" s="8"/>
      <c r="F35" s="8"/>
    </row>
    <row r="36" spans="1:6" x14ac:dyDescent="0.35">
      <c r="A36" s="8" t="s">
        <v>12</v>
      </c>
      <c r="B36" s="50">
        <v>121</v>
      </c>
      <c r="C36" s="8"/>
      <c r="D36" s="8"/>
      <c r="E36" s="8"/>
      <c r="F36" s="8"/>
    </row>
    <row r="37" spans="1:6" x14ac:dyDescent="0.35">
      <c r="A37" s="8" t="s">
        <v>32</v>
      </c>
      <c r="B37" s="50">
        <v>15</v>
      </c>
      <c r="C37" s="8"/>
      <c r="D37" s="8"/>
      <c r="E37" s="8"/>
      <c r="F37" s="8"/>
    </row>
    <row r="38" spans="1:6" x14ac:dyDescent="0.35">
      <c r="A38" s="33" t="s">
        <v>33</v>
      </c>
      <c r="B38" s="33">
        <f>SUM(B36:B37)+C13</f>
        <v>141</v>
      </c>
      <c r="C38" s="8"/>
      <c r="D38" s="8"/>
      <c r="E38" s="8"/>
      <c r="F38" s="8"/>
    </row>
  </sheetData>
  <sheetProtection algorithmName="SHA-512" hashValue="EthKr40IuXaMvdVxnXkA/NhhQRtlHy6iHajkgVJ4IFnJm0vXkFHnUOrnGbFc219YG6dh7Bsgdjs0GIizMjmt5Q==" saltValue="mR42xkmhlDisppA8uulhcg==" spinCount="100000" sheet="1" selectLockedCells="1"/>
  <mergeCells count="3">
    <mergeCell ref="E18:F19"/>
    <mergeCell ref="E20:F22"/>
    <mergeCell ref="E23:F24"/>
  </mergeCells>
  <pageMargins left="0.45" right="0.45" top="0.5" bottom="0.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Dustin Luce</dc:creator>
  <cp:lastModifiedBy>lloydsteere</cp:lastModifiedBy>
  <cp:lastPrinted>2018-06-12T18:42:49Z</cp:lastPrinted>
  <dcterms:created xsi:type="dcterms:W3CDTF">2015-02-12T04:26:36Z</dcterms:created>
  <dcterms:modified xsi:type="dcterms:W3CDTF">2019-05-31T18:45:33Z</dcterms:modified>
</cp:coreProperties>
</file>